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Back up Lida Montoya\Ejecuciones 2022\12. diciembre\"/>
    </mc:Choice>
  </mc:AlternateContent>
  <xr:revisionPtr revIDLastSave="0" documentId="13_ncr:1_{329B7BDF-4D0F-43CA-95F3-AD8BBBCF24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F-21" sheetId="1" r:id="rId1"/>
  </sheets>
  <calcPr calcId="191029"/>
  <extLst>
    <ext uri="GoogleSheetsCustomDataVersion1">
      <go:sheetsCustomData xmlns:go="http://customooxmlschemas.google.com/" r:id="rId5" roundtripDataSignature="AMtx7mj4H0VQFQj/JEWWe0M2qee/s3JQlw=="/>
    </ext>
  </extLst>
</workbook>
</file>

<file path=xl/calcChain.xml><?xml version="1.0" encoding="utf-8"?>
<calcChain xmlns="http://schemas.openxmlformats.org/spreadsheetml/2006/main">
  <c r="G29" i="1" l="1"/>
  <c r="E29" i="1"/>
  <c r="E28" i="1" s="1"/>
  <c r="E27" i="1" s="1"/>
  <c r="H27" i="1" s="1"/>
  <c r="G28" i="1"/>
  <c r="H28" i="1" s="1"/>
  <c r="F28" i="1"/>
  <c r="F27" i="1" s="1"/>
  <c r="D28" i="1"/>
  <c r="C28" i="1"/>
  <c r="C27" i="1" s="1"/>
  <c r="G27" i="1"/>
  <c r="D27" i="1"/>
  <c r="E26" i="1"/>
  <c r="H26" i="1" s="1"/>
  <c r="G25" i="1"/>
  <c r="H25" i="1" s="1"/>
  <c r="F25" i="1"/>
  <c r="E25" i="1"/>
  <c r="D25" i="1"/>
  <c r="C25" i="1"/>
  <c r="G24" i="1"/>
  <c r="G23" i="1" s="1"/>
  <c r="E24" i="1"/>
  <c r="F23" i="1"/>
  <c r="E23" i="1"/>
  <c r="E22" i="1" s="1"/>
  <c r="D23" i="1"/>
  <c r="D22" i="1" s="1"/>
  <c r="C23" i="1"/>
  <c r="F22" i="1"/>
  <c r="C22" i="1"/>
  <c r="H21" i="1"/>
  <c r="G21" i="1"/>
  <c r="E21" i="1"/>
  <c r="G20" i="1"/>
  <c r="G19" i="1" s="1"/>
  <c r="F20" i="1"/>
  <c r="E20" i="1"/>
  <c r="D20" i="1"/>
  <c r="D19" i="1" s="1"/>
  <c r="D18" i="1" s="1"/>
  <c r="D17" i="1" s="1"/>
  <c r="C20" i="1"/>
  <c r="C19" i="1" s="1"/>
  <c r="C18" i="1" s="1"/>
  <c r="C17" i="1" s="1"/>
  <c r="F19" i="1"/>
  <c r="F18" i="1" s="1"/>
  <c r="F17" i="1" s="1"/>
  <c r="E19" i="1"/>
  <c r="E18" i="1" s="1"/>
  <c r="E17" i="1" s="1"/>
  <c r="E16" i="1"/>
  <c r="H16" i="1" s="1"/>
  <c r="G15" i="1"/>
  <c r="H15" i="1" s="1"/>
  <c r="F15" i="1"/>
  <c r="F14" i="1" s="1"/>
  <c r="F13" i="1" s="1"/>
  <c r="F12" i="1" s="1"/>
  <c r="F11" i="1" s="1"/>
  <c r="F10" i="1" s="1"/>
  <c r="E15" i="1"/>
  <c r="E14" i="1" s="1"/>
  <c r="E13" i="1" s="1"/>
  <c r="E12" i="1" s="1"/>
  <c r="E11" i="1" s="1"/>
  <c r="E10" i="1" s="1"/>
  <c r="D15" i="1"/>
  <c r="D14" i="1" s="1"/>
  <c r="D13" i="1" s="1"/>
  <c r="D12" i="1" s="1"/>
  <c r="D11" i="1" s="1"/>
  <c r="D10" i="1" s="1"/>
  <c r="D9" i="1" s="1"/>
  <c r="D31" i="1" s="1"/>
  <c r="C15" i="1"/>
  <c r="C14" i="1"/>
  <c r="C13" i="1" s="1"/>
  <c r="C12" i="1" s="1"/>
  <c r="C11" i="1" s="1"/>
  <c r="C10" i="1" s="1"/>
  <c r="C9" i="1" s="1"/>
  <c r="C31" i="1" s="1"/>
  <c r="G22" i="1" l="1"/>
  <c r="H22" i="1" s="1"/>
  <c r="H23" i="1"/>
  <c r="F9" i="1"/>
  <c r="F31" i="1" s="1"/>
  <c r="E9" i="1"/>
  <c r="E31" i="1" s="1"/>
  <c r="G18" i="1"/>
  <c r="H19" i="1"/>
  <c r="G14" i="1"/>
  <c r="H20" i="1"/>
  <c r="H29" i="1"/>
  <c r="H24" i="1"/>
  <c r="G13" i="1" l="1"/>
  <c r="H14" i="1"/>
  <c r="H18" i="1"/>
  <c r="G17" i="1"/>
  <c r="H17" i="1" s="1"/>
  <c r="G12" i="1" l="1"/>
  <c r="H13" i="1"/>
  <c r="H12" i="1" l="1"/>
  <c r="G11" i="1"/>
  <c r="H11" i="1" l="1"/>
  <c r="G10" i="1"/>
  <c r="G9" i="1" l="1"/>
  <c r="H10" i="1"/>
  <c r="G31" i="1" l="1"/>
  <c r="H31" i="1" s="1"/>
  <c r="H9" i="1"/>
</calcChain>
</file>

<file path=xl/sharedStrings.xml><?xml version="1.0" encoding="utf-8"?>
<sst xmlns="http://schemas.openxmlformats.org/spreadsheetml/2006/main" count="65" uniqueCount="65">
  <si>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</si>
  <si>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</si>
  <si>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</si>
  <si>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</si>
  <si>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</si>
  <si>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</si>
  <si>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</si>
  <si>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</si>
  <si>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DICIEMBRE</t>
  </si>
  <si>
    <t>CÓDIGO PRESUPUESTAL</t>
  </si>
  <si>
    <t>CONCEPTO</t>
  </si>
  <si>
    <r>
      <rPr>
        <b/>
        <sz val="11"/>
        <color theme="1"/>
        <rFont val="Arial"/>
      </rPr>
      <t>RECURSOS QUE RESPALDAN LAS RESERVAS CONSTITUIDAS</t>
    </r>
    <r>
      <rPr>
        <b/>
        <vertAlign val="superscript"/>
        <sz val="11"/>
        <color rgb="FF000000"/>
        <rFont val="Arial"/>
      </rPr>
      <t>1/</t>
    </r>
  </si>
  <si>
    <r>
      <rPr>
        <b/>
        <sz val="11"/>
        <color theme="1"/>
        <rFont val="Arial"/>
      </rPr>
      <t>MODIFICACIONES</t>
    </r>
    <r>
      <rPr>
        <b/>
        <vertAlign val="superscript"/>
        <sz val="11"/>
        <color rgb="FF000000"/>
        <rFont val="Arial"/>
      </rPr>
      <t>2/</t>
    </r>
  </si>
  <si>
    <r>
      <rPr>
        <b/>
        <sz val="11"/>
        <color theme="1"/>
        <rFont val="Arial"/>
      </rPr>
      <t>RECURSOS QUE RESPALDAN LAS RESERVAS DEFINITIVAS</t>
    </r>
    <r>
      <rPr>
        <b/>
        <vertAlign val="superscript"/>
        <sz val="11"/>
        <color rgb="FF000000"/>
        <rFont val="Arial"/>
      </rPr>
      <t>3/</t>
    </r>
  </si>
  <si>
    <t>RECAUDO MES</t>
  </si>
  <si>
    <t>RECAUDO ACUMULADO</t>
  </si>
  <si>
    <t>% EJECUCIÓN</t>
  </si>
  <si>
    <t>12</t>
  </si>
  <si>
    <t>INGRESOS</t>
  </si>
  <si>
    <t>121</t>
  </si>
  <si>
    <t>INGRESOS CORRIENTES</t>
  </si>
  <si>
    <t>12102</t>
  </si>
  <si>
    <t>NO TRIBUTARIOS</t>
  </si>
  <si>
    <t>1210205</t>
  </si>
  <si>
    <t>Venta de bienes y servicios</t>
  </si>
  <si>
    <t>121020501</t>
  </si>
  <si>
    <t>Servicios para la comunidad, sociales y personas</t>
  </si>
  <si>
    <t>12102050101</t>
  </si>
  <si>
    <t>Servicios de la administración pública y otros servicios prestados a la comunidad en general</t>
  </si>
  <si>
    <t>1210205010101</t>
  </si>
  <si>
    <t>Servicios administrativos del gobierno</t>
  </si>
  <si>
    <t>121020501010101</t>
  </si>
  <si>
    <t>Servicios ejecutivos de la administración pública</t>
  </si>
  <si>
    <t>124</t>
  </si>
  <si>
    <t>RECURSOS DE CAPITAL</t>
  </si>
  <si>
    <t>12401</t>
  </si>
  <si>
    <t>TRANSFERENCIAS DE CAPITAL</t>
  </si>
  <si>
    <t>1240102</t>
  </si>
  <si>
    <t>De otras entidades del gobierno</t>
  </si>
  <si>
    <t>124010202</t>
  </si>
  <si>
    <t>Distrital</t>
  </si>
  <si>
    <t>12401020201</t>
  </si>
  <si>
    <t>Convenios entidades distritales</t>
  </si>
  <si>
    <t>12403</t>
  </si>
  <si>
    <t>RECURSOS DEL BALANCE</t>
  </si>
  <si>
    <t>1240302</t>
  </si>
  <si>
    <t>Superávit fiscal</t>
  </si>
  <si>
    <t>124030203</t>
  </si>
  <si>
    <t>Superávit fiscal de ingresos de libre destinación</t>
  </si>
  <si>
    <t>12407</t>
  </si>
  <si>
    <t>EXCEDENTES FINANCIEROS</t>
  </si>
  <si>
    <t>1240701</t>
  </si>
  <si>
    <t>Establecimientos públicos</t>
  </si>
  <si>
    <t>125</t>
  </si>
  <si>
    <t>TRANSFERENCIAS ADMINISTRACIÓN CENTRAL</t>
  </si>
  <si>
    <t>12501</t>
  </si>
  <si>
    <t>Aporte Ordinario</t>
  </si>
  <si>
    <t>1250101</t>
  </si>
  <si>
    <t>Vigencia</t>
  </si>
  <si>
    <t>TOTAL  RECURSOS FINANCIACIÓN RESERVAS</t>
  </si>
  <si>
    <r>
      <rPr>
        <vertAlign val="superscript"/>
        <sz val="11"/>
        <color rgb="FF000000"/>
        <rFont val="Arial"/>
      </rPr>
      <t>1, 2 y 3/</t>
    </r>
    <r>
      <rPr>
        <sz val="11"/>
        <color rgb="FF000000"/>
        <rFont val="Arial"/>
      </rPr>
      <t xml:space="preserve"> Los datos deben coincidir con el Informe de Ejecución de Reservas Presupuestales del sistema SAP BogData</t>
    </r>
  </si>
  <si>
    <t>LIDA CARMENZA MONTOYA SERRATO</t>
  </si>
  <si>
    <t>MARIA DEL PILAR MAYA HERRERA</t>
  </si>
  <si>
    <t>Responsable de Presupuesto</t>
  </si>
  <si>
    <t>Directora General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</si>
</sst>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-* #,##0_-;\-* #,##0_-;_-* &quot;-&quot;??_-;_-@"/>
  </numFmts>
  <fonts count="8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sz val="11"/>
      <name val="Calibri"/>
    </font>
    <font>
      <sz val="11"/>
      <color rgb="FF000000"/>
      <name val="Arial"/>
    </font>
    <font>
      <sz val="11"/>
      <color theme="1"/>
      <name val="Calibri"/>
    </font>
    <font>
      <b/>
      <vertAlign val="superscript"/>
      <sz val="11"/>
      <color rgb="FF000000"/>
      <name val="Arial"/>
    </font>
    <font>
      <vertAlign val="superscript"/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" fontId="2" fillId="0" borderId="8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0" fontId="2" fillId="0" borderId="10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9" fontId="1" fillId="0" borderId="1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10" fontId="1" fillId="0" borderId="1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0" fontId="2" fillId="2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2" fillId="2" borderId="12" xfId="0" applyFont="1" applyFill="1" applyBorder="1" applyAlignment="1">
      <alignment vertical="center" wrapText="1"/>
    </xf>
    <xf numFmtId="4" fontId="1" fillId="0" borderId="0" xfId="0" applyNumberFormat="1" applyFont="1" applyAlignment="1">
      <alignment horizontal="right" vertical="top"/>
    </xf>
    <xf numFmtId="164" fontId="2" fillId="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66675</xdr:rowOff>
    </xdr:from>
    <xdr:ext cx="210502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B34" workbookViewId="0">
      <selection activeCell="E36" sqref="E36"/>
    </sheetView>
  </sheetViews>
  <sheetFormatPr baseColWidth="10" defaultColWidth="14.42578125" defaultRowHeight="15" customHeight="1"/>
  <cols>
    <col min="1" max="1" width="32.28515625" customWidth="1"/>
    <col min="2" max="2" width="52.28515625" customWidth="1"/>
    <col min="3" max="3" width="20" customWidth="1"/>
    <col min="4" max="4" width="24.140625" customWidth="1"/>
    <col min="5" max="5" width="19.85546875" customWidth="1"/>
    <col min="6" max="6" width="15.28515625" customWidth="1"/>
    <col min="7" max="7" width="17.28515625" customWidth="1"/>
    <col min="8" max="8" width="14.7109375" customWidth="1"/>
    <col min="9" max="9" width="19.5703125" customWidth="1"/>
    <col min="10" max="26" width="10" customWidth="1"/>
  </cols>
  <sheetData>
    <row r="1" spans="1:26" ht="14.25" customHeight="1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" customHeight="1">
      <c r="A2" s="3" t="s">
        <v>0</v>
      </c>
      <c r="B2" s="39" t="s">
        <v>1</v>
      </c>
      <c r="C2" s="40"/>
      <c r="D2" s="40"/>
      <c r="E2" s="40"/>
      <c r="F2" s="40"/>
      <c r="G2" s="40"/>
      <c r="H2" s="4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" t="s">
        <v>2</v>
      </c>
      <c r="B3" s="42" t="s">
        <v>3</v>
      </c>
      <c r="C3" s="40"/>
      <c r="D3" s="40"/>
      <c r="E3" s="40"/>
      <c r="F3" s="40"/>
      <c r="G3" s="40"/>
      <c r="H3" s="4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3" t="s">
        <v>4</v>
      </c>
      <c r="B4" s="42" t="s">
        <v>5</v>
      </c>
      <c r="C4" s="40"/>
      <c r="D4" s="40"/>
      <c r="E4" s="40"/>
      <c r="F4" s="40"/>
      <c r="G4" s="40"/>
      <c r="H4" s="4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4" t="s">
        <v>6</v>
      </c>
      <c r="B5" s="42">
        <v>2022</v>
      </c>
      <c r="C5" s="40"/>
      <c r="D5" s="40"/>
      <c r="E5" s="40"/>
      <c r="F5" s="40"/>
      <c r="G5" s="40"/>
      <c r="H5" s="4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3" t="s">
        <v>7</v>
      </c>
      <c r="B6" s="42" t="s">
        <v>8</v>
      </c>
      <c r="C6" s="40"/>
      <c r="D6" s="40"/>
      <c r="E6" s="40"/>
      <c r="F6" s="40"/>
      <c r="G6" s="40"/>
      <c r="H6" s="4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" customHeight="1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8.25" customHeight="1">
      <c r="A8" s="6" t="s">
        <v>9</v>
      </c>
      <c r="B8" s="7" t="s">
        <v>10</v>
      </c>
      <c r="C8" s="8" t="s">
        <v>11</v>
      </c>
      <c r="D8" s="8" t="s">
        <v>12</v>
      </c>
      <c r="E8" s="8" t="s">
        <v>13</v>
      </c>
      <c r="F8" s="8" t="s">
        <v>14</v>
      </c>
      <c r="G8" s="8" t="s">
        <v>15</v>
      </c>
      <c r="H8" s="9" t="s">
        <v>16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0" t="s">
        <v>17</v>
      </c>
      <c r="B9" s="11" t="s">
        <v>18</v>
      </c>
      <c r="C9" s="12">
        <f t="shared" ref="C9:G9" si="0">+C10+C17+C27</f>
        <v>937231728</v>
      </c>
      <c r="D9" s="12">
        <f t="shared" si="0"/>
        <v>-33199895</v>
      </c>
      <c r="E9" s="12">
        <f t="shared" si="0"/>
        <v>904031833</v>
      </c>
      <c r="F9" s="12">
        <f t="shared" si="0"/>
        <v>77059398</v>
      </c>
      <c r="G9" s="12">
        <f t="shared" si="0"/>
        <v>904031833</v>
      </c>
      <c r="H9" s="13">
        <f t="shared" ref="H9:H29" si="1">G9/E9</f>
        <v>1</v>
      </c>
      <c r="I9" s="14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>
      <c r="A10" s="16" t="s">
        <v>19</v>
      </c>
      <c r="B10" s="3" t="s">
        <v>20</v>
      </c>
      <c r="C10" s="17">
        <f t="shared" ref="C10:G10" si="2">+C11</f>
        <v>3000000</v>
      </c>
      <c r="D10" s="17">
        <f t="shared" si="2"/>
        <v>0</v>
      </c>
      <c r="E10" s="17">
        <f t="shared" si="2"/>
        <v>3000000</v>
      </c>
      <c r="F10" s="17">
        <f t="shared" si="2"/>
        <v>0</v>
      </c>
      <c r="G10" s="17">
        <f t="shared" si="2"/>
        <v>3000000</v>
      </c>
      <c r="H10" s="18">
        <f t="shared" si="1"/>
        <v>1</v>
      </c>
      <c r="I10" s="14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>
      <c r="A11" s="19" t="s">
        <v>21</v>
      </c>
      <c r="B11" s="20" t="s">
        <v>22</v>
      </c>
      <c r="C11" s="21">
        <f t="shared" ref="C11:G11" si="3">+C12</f>
        <v>3000000</v>
      </c>
      <c r="D11" s="21">
        <f t="shared" si="3"/>
        <v>0</v>
      </c>
      <c r="E11" s="21">
        <f t="shared" si="3"/>
        <v>3000000</v>
      </c>
      <c r="F11" s="21">
        <f t="shared" si="3"/>
        <v>0</v>
      </c>
      <c r="G11" s="21">
        <f t="shared" si="3"/>
        <v>3000000</v>
      </c>
      <c r="H11" s="22">
        <f t="shared" si="1"/>
        <v>1</v>
      </c>
      <c r="I11" s="2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5" customHeight="1">
      <c r="A12" s="19" t="s">
        <v>23</v>
      </c>
      <c r="B12" s="20" t="s">
        <v>24</v>
      </c>
      <c r="C12" s="21">
        <f t="shared" ref="C12:G12" si="4">+C13</f>
        <v>3000000</v>
      </c>
      <c r="D12" s="21">
        <f t="shared" si="4"/>
        <v>0</v>
      </c>
      <c r="E12" s="21">
        <f t="shared" si="4"/>
        <v>3000000</v>
      </c>
      <c r="F12" s="21">
        <f t="shared" si="4"/>
        <v>0</v>
      </c>
      <c r="G12" s="21">
        <f t="shared" si="4"/>
        <v>3000000</v>
      </c>
      <c r="H12" s="22">
        <f t="shared" si="1"/>
        <v>1</v>
      </c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5" customHeight="1">
      <c r="A13" s="19" t="s">
        <v>25</v>
      </c>
      <c r="B13" s="20" t="s">
        <v>26</v>
      </c>
      <c r="C13" s="21">
        <f t="shared" ref="C13:G13" si="5">+C14</f>
        <v>3000000</v>
      </c>
      <c r="D13" s="21">
        <f t="shared" si="5"/>
        <v>0</v>
      </c>
      <c r="E13" s="21">
        <f t="shared" si="5"/>
        <v>3000000</v>
      </c>
      <c r="F13" s="21">
        <f t="shared" si="5"/>
        <v>0</v>
      </c>
      <c r="G13" s="21">
        <f t="shared" si="5"/>
        <v>3000000</v>
      </c>
      <c r="H13" s="22">
        <f t="shared" si="1"/>
        <v>1</v>
      </c>
      <c r="I13" s="23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30" customHeight="1">
      <c r="A14" s="19" t="s">
        <v>27</v>
      </c>
      <c r="B14" s="20" t="s">
        <v>28</v>
      </c>
      <c r="C14" s="21">
        <f t="shared" ref="C14:G14" si="6">+C15</f>
        <v>3000000</v>
      </c>
      <c r="D14" s="21">
        <f t="shared" si="6"/>
        <v>0</v>
      </c>
      <c r="E14" s="21">
        <f t="shared" si="6"/>
        <v>3000000</v>
      </c>
      <c r="F14" s="21">
        <f t="shared" si="6"/>
        <v>0</v>
      </c>
      <c r="G14" s="21">
        <f t="shared" si="6"/>
        <v>3000000</v>
      </c>
      <c r="H14" s="22">
        <f t="shared" si="1"/>
        <v>1</v>
      </c>
      <c r="I14" s="2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5" customHeight="1">
      <c r="A15" s="19" t="s">
        <v>29</v>
      </c>
      <c r="B15" s="20" t="s">
        <v>30</v>
      </c>
      <c r="C15" s="21">
        <f t="shared" ref="C15:G15" si="7">+C16</f>
        <v>3000000</v>
      </c>
      <c r="D15" s="21">
        <f t="shared" si="7"/>
        <v>0</v>
      </c>
      <c r="E15" s="21">
        <f t="shared" si="7"/>
        <v>3000000</v>
      </c>
      <c r="F15" s="21">
        <f t="shared" si="7"/>
        <v>0</v>
      </c>
      <c r="G15" s="21">
        <f t="shared" si="7"/>
        <v>3000000</v>
      </c>
      <c r="H15" s="22">
        <f t="shared" si="1"/>
        <v>1</v>
      </c>
      <c r="I15" s="2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" customHeight="1">
      <c r="A16" s="19" t="s">
        <v>31</v>
      </c>
      <c r="B16" s="20" t="s">
        <v>32</v>
      </c>
      <c r="C16" s="21">
        <v>3000000</v>
      </c>
      <c r="D16" s="21"/>
      <c r="E16" s="21">
        <f>+C16+D16</f>
        <v>3000000</v>
      </c>
      <c r="F16" s="21">
        <v>0</v>
      </c>
      <c r="G16" s="21">
        <v>3000000</v>
      </c>
      <c r="H16" s="22">
        <f t="shared" si="1"/>
        <v>1</v>
      </c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>
      <c r="A17" s="16" t="s">
        <v>33</v>
      </c>
      <c r="B17" s="3" t="s">
        <v>34</v>
      </c>
      <c r="C17" s="17">
        <f t="shared" ref="C17:G17" si="8">+C18+C22+C25</f>
        <v>140239154</v>
      </c>
      <c r="D17" s="17">
        <f t="shared" si="8"/>
        <v>0</v>
      </c>
      <c r="E17" s="17">
        <f t="shared" si="8"/>
        <v>140239154</v>
      </c>
      <c r="F17" s="17">
        <f t="shared" si="8"/>
        <v>0</v>
      </c>
      <c r="G17" s="17">
        <f t="shared" si="8"/>
        <v>140239154</v>
      </c>
      <c r="H17" s="18">
        <f t="shared" si="1"/>
        <v>1</v>
      </c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>
      <c r="A18" s="19" t="s">
        <v>35</v>
      </c>
      <c r="B18" s="20" t="s">
        <v>36</v>
      </c>
      <c r="C18" s="21">
        <f t="shared" ref="C18:G18" si="9">+C19</f>
        <v>124882141</v>
      </c>
      <c r="D18" s="21">
        <f t="shared" si="9"/>
        <v>0</v>
      </c>
      <c r="E18" s="21">
        <f t="shared" si="9"/>
        <v>124882141</v>
      </c>
      <c r="F18" s="21">
        <f t="shared" si="9"/>
        <v>0</v>
      </c>
      <c r="G18" s="21">
        <f t="shared" si="9"/>
        <v>124882141</v>
      </c>
      <c r="H18" s="22">
        <f t="shared" si="1"/>
        <v>1</v>
      </c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5" customHeight="1">
      <c r="A19" s="19" t="s">
        <v>37</v>
      </c>
      <c r="B19" s="20" t="s">
        <v>38</v>
      </c>
      <c r="C19" s="21">
        <f t="shared" ref="C19:G19" si="10">+C20</f>
        <v>124882141</v>
      </c>
      <c r="D19" s="21">
        <f t="shared" si="10"/>
        <v>0</v>
      </c>
      <c r="E19" s="21">
        <f t="shared" si="10"/>
        <v>124882141</v>
      </c>
      <c r="F19" s="21">
        <f t="shared" si="10"/>
        <v>0</v>
      </c>
      <c r="G19" s="21">
        <f t="shared" si="10"/>
        <v>124882141</v>
      </c>
      <c r="H19" s="22">
        <f t="shared" si="1"/>
        <v>1</v>
      </c>
      <c r="I19" s="23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5" customHeight="1">
      <c r="A20" s="19" t="s">
        <v>39</v>
      </c>
      <c r="B20" s="20" t="s">
        <v>40</v>
      </c>
      <c r="C20" s="21">
        <f t="shared" ref="C20:G20" si="11">+C21</f>
        <v>124882141</v>
      </c>
      <c r="D20" s="21">
        <f t="shared" si="11"/>
        <v>0</v>
      </c>
      <c r="E20" s="21">
        <f t="shared" si="11"/>
        <v>124882141</v>
      </c>
      <c r="F20" s="21">
        <f t="shared" si="11"/>
        <v>0</v>
      </c>
      <c r="G20" s="21">
        <f t="shared" si="11"/>
        <v>124882141</v>
      </c>
      <c r="H20" s="22">
        <f t="shared" si="1"/>
        <v>1</v>
      </c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5" customHeight="1">
      <c r="A21" s="19" t="s">
        <v>41</v>
      </c>
      <c r="B21" s="20" t="s">
        <v>42</v>
      </c>
      <c r="C21" s="21">
        <v>124882141</v>
      </c>
      <c r="D21" s="21"/>
      <c r="E21" s="21">
        <f>+C21+D21</f>
        <v>124882141</v>
      </c>
      <c r="F21" s="21">
        <v>0</v>
      </c>
      <c r="G21" s="21">
        <f>22036152+5093000+5093000+5093000+5093000+47178468+23704132+6082351+5509038+F21</f>
        <v>124882141</v>
      </c>
      <c r="H21" s="22">
        <f t="shared" si="1"/>
        <v>1</v>
      </c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" customHeight="1">
      <c r="A22" s="19" t="s">
        <v>43</v>
      </c>
      <c r="B22" s="20" t="s">
        <v>44</v>
      </c>
      <c r="C22" s="21">
        <f t="shared" ref="C22:G22" si="12">+C23</f>
        <v>12797813</v>
      </c>
      <c r="D22" s="21">
        <f t="shared" si="12"/>
        <v>0</v>
      </c>
      <c r="E22" s="21">
        <f t="shared" si="12"/>
        <v>12797813</v>
      </c>
      <c r="F22" s="21">
        <f t="shared" si="12"/>
        <v>0</v>
      </c>
      <c r="G22" s="21">
        <f t="shared" si="12"/>
        <v>12797813</v>
      </c>
      <c r="H22" s="22">
        <f t="shared" si="1"/>
        <v>1</v>
      </c>
      <c r="I22" s="23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5" customHeight="1">
      <c r="A23" s="19" t="s">
        <v>45</v>
      </c>
      <c r="B23" s="20" t="s">
        <v>46</v>
      </c>
      <c r="C23" s="21">
        <f t="shared" ref="C23:G23" si="13">+C24</f>
        <v>12797813</v>
      </c>
      <c r="D23" s="21">
        <f t="shared" si="13"/>
        <v>0</v>
      </c>
      <c r="E23" s="21">
        <f t="shared" si="13"/>
        <v>12797813</v>
      </c>
      <c r="F23" s="21">
        <f t="shared" si="13"/>
        <v>0</v>
      </c>
      <c r="G23" s="21">
        <f t="shared" si="13"/>
        <v>12797813</v>
      </c>
      <c r="H23" s="22">
        <f t="shared" si="1"/>
        <v>1</v>
      </c>
      <c r="I23" s="2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" customHeight="1">
      <c r="A24" s="19" t="s">
        <v>47</v>
      </c>
      <c r="B24" s="20" t="s">
        <v>48</v>
      </c>
      <c r="C24" s="25">
        <v>12797813</v>
      </c>
      <c r="D24" s="21"/>
      <c r="E24" s="21">
        <f>+C24+D24</f>
        <v>12797813</v>
      </c>
      <c r="F24" s="21">
        <v>0</v>
      </c>
      <c r="G24" s="21">
        <f>12297813+500000+F24</f>
        <v>12797813</v>
      </c>
      <c r="H24" s="22">
        <f t="shared" si="1"/>
        <v>1</v>
      </c>
      <c r="I24" s="23"/>
      <c r="J24" s="23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" customHeight="1">
      <c r="A25" s="19" t="s">
        <v>49</v>
      </c>
      <c r="B25" s="20" t="s">
        <v>50</v>
      </c>
      <c r="C25" s="25">
        <f t="shared" ref="C25:G25" si="14">+C26</f>
        <v>2559200</v>
      </c>
      <c r="D25" s="21">
        <f t="shared" si="14"/>
        <v>0</v>
      </c>
      <c r="E25" s="21">
        <f t="shared" si="14"/>
        <v>2559200</v>
      </c>
      <c r="F25" s="21">
        <f t="shared" si="14"/>
        <v>0</v>
      </c>
      <c r="G25" s="21">
        <f t="shared" si="14"/>
        <v>2559200</v>
      </c>
      <c r="H25" s="22">
        <f t="shared" si="1"/>
        <v>1</v>
      </c>
      <c r="I25" s="23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" customHeight="1">
      <c r="A26" s="19" t="s">
        <v>51</v>
      </c>
      <c r="B26" s="20" t="s">
        <v>52</v>
      </c>
      <c r="C26" s="25">
        <v>2559200</v>
      </c>
      <c r="D26" s="21"/>
      <c r="E26" s="21">
        <f>+C26+D26</f>
        <v>2559200</v>
      </c>
      <c r="F26" s="25">
        <v>0</v>
      </c>
      <c r="G26" s="25">
        <v>2559200</v>
      </c>
      <c r="H26" s="22">
        <f t="shared" si="1"/>
        <v>1</v>
      </c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31.5" customHeight="1">
      <c r="A27" s="16" t="s">
        <v>53</v>
      </c>
      <c r="B27" s="3" t="s">
        <v>54</v>
      </c>
      <c r="C27" s="17">
        <f t="shared" ref="C27:G27" si="15">+C28</f>
        <v>793992574</v>
      </c>
      <c r="D27" s="17">
        <f t="shared" si="15"/>
        <v>-33199895</v>
      </c>
      <c r="E27" s="17">
        <f t="shared" si="15"/>
        <v>760792679</v>
      </c>
      <c r="F27" s="17">
        <f t="shared" si="15"/>
        <v>77059398</v>
      </c>
      <c r="G27" s="17">
        <f t="shared" si="15"/>
        <v>760792679</v>
      </c>
      <c r="H27" s="13">
        <f t="shared" si="1"/>
        <v>1</v>
      </c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>
      <c r="A28" s="19" t="s">
        <v>55</v>
      </c>
      <c r="B28" s="20" t="s">
        <v>56</v>
      </c>
      <c r="C28" s="21">
        <f t="shared" ref="C28:G28" si="16">+C29</f>
        <v>793992574</v>
      </c>
      <c r="D28" s="21">
        <f t="shared" si="16"/>
        <v>-33199895</v>
      </c>
      <c r="E28" s="21">
        <f t="shared" si="16"/>
        <v>760792679</v>
      </c>
      <c r="F28" s="21">
        <f t="shared" si="16"/>
        <v>77059398</v>
      </c>
      <c r="G28" s="21">
        <f t="shared" si="16"/>
        <v>760792679</v>
      </c>
      <c r="H28" s="26">
        <f t="shared" si="1"/>
        <v>1</v>
      </c>
      <c r="I28" s="23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" customHeight="1">
      <c r="A29" s="19" t="s">
        <v>57</v>
      </c>
      <c r="B29" s="20" t="s">
        <v>58</v>
      </c>
      <c r="C29" s="21">
        <v>793992574</v>
      </c>
      <c r="D29" s="21">
        <v>-33199895</v>
      </c>
      <c r="E29" s="21">
        <f>+C29+D29</f>
        <v>760792679</v>
      </c>
      <c r="F29" s="21">
        <v>77059398</v>
      </c>
      <c r="G29" s="21">
        <f>282015883+168752894+42067807+14673831+80274952+49793490+1136005+5535204+35763857+3719358+F29</f>
        <v>760792679</v>
      </c>
      <c r="H29" s="26">
        <f t="shared" si="1"/>
        <v>1</v>
      </c>
      <c r="I29" s="23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9" customHeight="1">
      <c r="A30" s="24"/>
      <c r="B30" s="24"/>
      <c r="C30" s="27"/>
      <c r="D30" s="27"/>
      <c r="E30" s="27"/>
      <c r="F30" s="27"/>
      <c r="G30" s="27"/>
      <c r="H30" s="27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4.5" customHeight="1">
      <c r="A31" s="28" t="s">
        <v>59</v>
      </c>
      <c r="B31" s="28"/>
      <c r="C31" s="29">
        <f t="shared" ref="C31:G31" si="17">+C9</f>
        <v>937231728</v>
      </c>
      <c r="D31" s="29">
        <f t="shared" si="17"/>
        <v>-33199895</v>
      </c>
      <c r="E31" s="29">
        <f t="shared" si="17"/>
        <v>904031833</v>
      </c>
      <c r="F31" s="29">
        <f t="shared" si="17"/>
        <v>77059398</v>
      </c>
      <c r="G31" s="29">
        <f t="shared" si="17"/>
        <v>904031833</v>
      </c>
      <c r="H31" s="30">
        <f>G31/E31</f>
        <v>1</v>
      </c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.25" customHeight="1">
      <c r="A32" s="31" t="s">
        <v>60</v>
      </c>
      <c r="B32" s="32"/>
      <c r="C32" s="33"/>
      <c r="D32" s="33"/>
      <c r="E32" s="33"/>
      <c r="F32" s="33"/>
      <c r="G32" s="33"/>
      <c r="H32" s="34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0.5" customHeight="1">
      <c r="A33" s="1"/>
      <c r="B33" s="35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.5" customHeight="1">
      <c r="A34" s="1"/>
      <c r="B34" s="35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36"/>
      <c r="B35" s="35" t="s">
        <v>61</v>
      </c>
      <c r="C35" s="36"/>
      <c r="D35" s="37"/>
      <c r="E35" s="38" t="s">
        <v>62</v>
      </c>
      <c r="F35" s="37"/>
      <c r="G35" s="37"/>
      <c r="H35" s="38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36"/>
      <c r="B36" s="35" t="s">
        <v>63</v>
      </c>
      <c r="C36" s="36"/>
      <c r="D36" s="37"/>
      <c r="E36" s="38" t="s">
        <v>64</v>
      </c>
      <c r="F36" s="38"/>
      <c r="G36" s="37"/>
      <c r="H36" s="38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36"/>
      <c r="C38" s="35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5">
    <mergeCell ref="B2:H2"/>
    <mergeCell ref="B3:H3"/>
    <mergeCell ref="B4:H4"/>
    <mergeCell ref="B5:H5"/>
    <mergeCell ref="B6:H6"/>
  </mergeCells>
  <pageMargins left="0.25" right="0.25" top="0.75" bottom="0.75" header="0" footer="0"/>
  <pageSetup paperSize="3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11-F-21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2023-01-06T01:09:38Z</cp:lastPrinted>
  <dcterms:created xsi:type="dcterms:W3CDTF">2013-04-23T21:12:42Z</dcterms:created>
  <dcterms:modified xsi:type="dcterms:W3CDTF">2023-01-06T01:09:47Z</dcterms:modified>
</cp:coreProperties>
</file>